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CÁLCULO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<sst xmlns="http://schemas.openxmlformats.org/spreadsheetml/2006/main" count="42" uniqueCount="41">
  <si>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CARGA GANADERA</t>
  </si>
  <si>
    <t>U.G.M.</t>
  </si>
  <si>
    <t>nº animales</t>
  </si>
  <si>
    <t>CARGA</t>
  </si>
  <si>
    <t>k</t>
  </si>
  <si>
    <t>DISTANCIA</t>
  </si>
  <si>
    <t>por UGM</t>
  </si>
  <si>
    <t>instalación</t>
  </si>
  <si>
    <t>GANADERA</t>
  </si>
  <si>
    <t>metros</t>
  </si>
  <si>
    <t>BOVINOS   carne                    &gt; 24 meses</t>
  </si>
  <si>
    <t>BOVINOS                                12 a 24 meses</t>
  </si>
  <si>
    <t>BOVINOS                                 &lt; 12 meses</t>
  </si>
  <si>
    <t>VACAS NODRIZAS Y LECHERAS</t>
  </si>
  <si>
    <t>corderos</t>
  </si>
  <si>
    <t>cabritos</t>
  </si>
  <si>
    <t>cerdos hasta 20 kg</t>
  </si>
  <si>
    <t>cerdos de 20 a 50 kg</t>
  </si>
  <si>
    <t>cerdos más de 50 kg</t>
  </si>
  <si>
    <t>ÉQUIDO adulto: caballo, asno, mulo</t>
  </si>
  <si>
    <t>ÉQUIDO                                    &lt;  6  meses</t>
  </si>
  <si>
    <t>PONIS</t>
  </si>
  <si>
    <t>CAMÉLIDOS</t>
  </si>
  <si>
    <t>pollos engorde</t>
  </si>
  <si>
    <t>pavos</t>
  </si>
  <si>
    <t>otras gallináceas</t>
  </si>
  <si>
    <t>avestruces</t>
  </si>
  <si>
    <t>anátidas: patos, ganzos, ocas</t>
  </si>
  <si>
    <t>CUNICULTURA                                        conejos</t>
  </si>
  <si>
    <t>PELETERÍA: animales de granja para pieles</t>
  </si>
  <si>
    <t>SUELO</t>
  </si>
  <si>
    <t>ASENTAMIENTO</t>
  </si>
  <si>
    <t>URBANO</t>
  </si>
  <si>
    <t>RURAL</t>
  </si>
  <si>
    <t>≥  100</t>
  </si>
  <si>
    <t>CAPRINO                     cabras y machos cabrío</t>
  </si>
  <si>
    <t>PORCINO           cerda reproductora y verracos</t>
  </si>
  <si>
    <t>OVINO                                    ovejas y carneros</t>
  </si>
  <si>
    <t>APICULTURA                                  ud  colmena</t>
  </si>
  <si>
    <t>AVICULTURA                                    ponedoras</t>
  </si>
  <si>
    <t>artículo 62.2.g       NORMAS URBANÍSTICAS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</si>
</sst>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\ \ &quot;m&quot;"/>
    <numFmt numFmtId="166" formatCode="#,##0.00\ \ &quot;UGM&quot;"/>
    <numFmt numFmtId="167" formatCode="#,##0.0"/>
    <numFmt numFmtId="168" formatCode="#,##0\ \ &quot;UGM&quot;"/>
    <numFmt numFmtId="169" formatCode="##,#00\ \ &quot;UGM&quot;"/>
    <numFmt numFmtId="170" formatCode="#,##0.0\ \ &quot;UGM&quot;"/>
    <numFmt numFmtId="171" formatCode="#,##0.0\ &quot;m²&quot;"/>
    <numFmt numFmtId="172" formatCode="#,##0\ &quot;m²&quot;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9">
    <xf numFmtId="0" fontId="0" fillId="0" borderId="0" xfId="0" applyAlignment="1">
      <alignment/>
    </xf>
    <xf numFmtId="1" fontId="25" fillId="16" borderId="10" xfId="0" applyNumberFormat="1" applyFont="1" applyFill="1" applyBorder="1" applyAlignment="1" applyProtection="1">
      <alignment horizontal="center" vertical="center"/>
      <protection locked="0"/>
    </xf>
    <xf numFmtId="2" fontId="21" fillId="0" borderId="10" xfId="0" applyNumberFormat="1" applyFont="1" applyBorder="1" applyAlignment="1" applyProtection="1">
      <alignment horizontal="center" vertical="center"/>
      <protection hidden="1"/>
    </xf>
    <xf numFmtId="2" fontId="21" fillId="0" borderId="11" xfId="0" applyNumberFormat="1" applyFont="1" applyBorder="1" applyAlignment="1" applyProtection="1">
      <alignment horizontal="center" vertical="center"/>
      <protection hidden="1"/>
    </xf>
    <xf numFmtId="1" fontId="21" fillId="0" borderId="10" xfId="0" applyNumberFormat="1" applyFont="1" applyFill="1" applyBorder="1" applyAlignment="1" applyProtection="1">
      <alignment horizontal="right" vertical="center"/>
      <protection hidden="1"/>
    </xf>
    <xf numFmtId="1" fontId="21" fillId="0" borderId="10" xfId="0" applyNumberFormat="1" applyFont="1" applyBorder="1" applyAlignment="1" applyProtection="1">
      <alignment horizontal="right" vertical="center"/>
      <protection hidden="1"/>
    </xf>
    <xf numFmtId="1" fontId="21" fillId="0" borderId="11" xfId="0" applyNumberFormat="1" applyFont="1" applyBorder="1" applyAlignment="1" applyProtection="1">
      <alignment horizontal="right" vertical="center"/>
      <protection hidden="1"/>
    </xf>
    <xf numFmtId="0" fontId="21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left" vertical="center"/>
      <protection/>
    </xf>
    <xf numFmtId="164" fontId="22" fillId="0" borderId="24" xfId="0" applyNumberFormat="1" applyFont="1" applyBorder="1" applyAlignment="1" applyProtection="1">
      <alignment horizontal="center" vertical="center"/>
      <protection/>
    </xf>
    <xf numFmtId="2" fontId="21" fillId="0" borderId="25" xfId="0" applyNumberFormat="1" applyFont="1" applyBorder="1" applyAlignment="1" applyProtection="1">
      <alignment horizontal="right" vertical="center"/>
      <protection/>
    </xf>
    <xf numFmtId="0" fontId="24" fillId="16" borderId="0" xfId="0" applyFont="1" applyFill="1" applyAlignment="1" applyProtection="1">
      <alignment horizontal="center" vertical="center"/>
      <protection/>
    </xf>
    <xf numFmtId="0" fontId="21" fillId="0" borderId="26" xfId="0" applyFont="1" applyBorder="1" applyAlignment="1" applyProtection="1">
      <alignment horizontal="left" vertical="center"/>
      <protection/>
    </xf>
    <xf numFmtId="164" fontId="22" fillId="0" borderId="10" xfId="0" applyNumberFormat="1" applyFont="1" applyBorder="1" applyAlignment="1" applyProtection="1">
      <alignment horizontal="center" vertical="center"/>
      <protection/>
    </xf>
    <xf numFmtId="2" fontId="21" fillId="0" borderId="27" xfId="0" applyNumberFormat="1" applyFont="1" applyBorder="1" applyAlignment="1" applyProtection="1">
      <alignment horizontal="right" vertical="center"/>
      <protection/>
    </xf>
    <xf numFmtId="0" fontId="26" fillId="0" borderId="0" xfId="0" applyFont="1" applyFill="1" applyAlignment="1" applyProtection="1">
      <alignment horizontal="left" vertical="center"/>
      <protection/>
    </xf>
    <xf numFmtId="0" fontId="21" fillId="0" borderId="28" xfId="0" applyFont="1" applyBorder="1" applyAlignment="1" applyProtection="1">
      <alignment horizontal="left" vertical="center"/>
      <protection/>
    </xf>
    <xf numFmtId="164" fontId="22" fillId="0" borderId="29" xfId="0" applyNumberFormat="1" applyFont="1" applyBorder="1" applyAlignment="1" applyProtection="1">
      <alignment horizontal="center" vertical="center"/>
      <protection/>
    </xf>
    <xf numFmtId="2" fontId="21" fillId="0" borderId="30" xfId="0" applyNumberFormat="1" applyFont="1" applyBorder="1" applyAlignment="1" applyProtection="1">
      <alignment horizontal="right" vertical="center"/>
      <protection/>
    </xf>
    <xf numFmtId="0" fontId="21" fillId="0" borderId="28" xfId="0" applyFont="1" applyBorder="1" applyAlignment="1" applyProtection="1">
      <alignment horizontal="right" vertical="center"/>
      <protection/>
    </xf>
    <xf numFmtId="0" fontId="21" fillId="0" borderId="26" xfId="0" applyFont="1" applyBorder="1" applyAlignment="1" applyProtection="1">
      <alignment horizontal="right" vertical="center"/>
      <protection/>
    </xf>
    <xf numFmtId="0" fontId="21" fillId="0" borderId="23" xfId="0" applyFont="1" applyBorder="1" applyAlignment="1" applyProtection="1">
      <alignment horizontal="left" vertical="center"/>
      <protection/>
    </xf>
    <xf numFmtId="0" fontId="21" fillId="0" borderId="26" xfId="0" applyFont="1" applyBorder="1" applyAlignment="1" applyProtection="1">
      <alignment horizontal="left" vertical="center"/>
      <protection/>
    </xf>
    <xf numFmtId="0" fontId="21" fillId="0" borderId="31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164" fontId="22" fillId="0" borderId="33" xfId="0" applyNumberFormat="1" applyFont="1" applyBorder="1" applyAlignment="1" applyProtection="1">
      <alignment horizontal="center" vertical="center"/>
      <protection/>
    </xf>
    <xf numFmtId="2" fontId="21" fillId="0" borderId="34" xfId="0" applyNumberFormat="1" applyFont="1" applyBorder="1" applyAlignment="1" applyProtection="1">
      <alignment horizontal="right" vertical="center"/>
      <protection/>
    </xf>
    <xf numFmtId="0" fontId="21" fillId="0" borderId="35" xfId="0" applyFont="1" applyBorder="1" applyAlignment="1" applyProtection="1">
      <alignment horizontal="left" vertical="center"/>
      <protection/>
    </xf>
    <xf numFmtId="0" fontId="21" fillId="0" borderId="36" xfId="0" applyFont="1" applyBorder="1" applyAlignment="1" applyProtection="1">
      <alignment horizontal="right" vertical="center"/>
      <protection/>
    </xf>
    <xf numFmtId="0" fontId="21" fillId="0" borderId="31" xfId="0" applyFont="1" applyBorder="1" applyAlignment="1" applyProtection="1">
      <alignment horizontal="right" vertical="center"/>
      <protection/>
    </xf>
    <xf numFmtId="0" fontId="21" fillId="0" borderId="31" xfId="0" applyFont="1" applyBorder="1" applyAlignment="1" applyProtection="1">
      <alignment horizontal="left" vertical="center"/>
      <protection/>
    </xf>
    <xf numFmtId="0" fontId="21" fillId="0" borderId="37" xfId="0" applyFont="1" applyBorder="1" applyAlignment="1" applyProtection="1">
      <alignment horizontal="left" vertical="center"/>
      <protection/>
    </xf>
    <xf numFmtId="164" fontId="22" fillId="0" borderId="38" xfId="0" applyNumberFormat="1" applyFont="1" applyBorder="1" applyAlignment="1" applyProtection="1">
      <alignment horizontal="center" vertical="center"/>
      <protection/>
    </xf>
    <xf numFmtId="2" fontId="21" fillId="0" borderId="39" xfId="0" applyNumberFormat="1" applyFont="1" applyBorder="1" applyAlignment="1" applyProtection="1">
      <alignment horizontal="right" vertical="center"/>
      <protection/>
    </xf>
    <xf numFmtId="0" fontId="24" fillId="16" borderId="2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0" borderId="33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165" fontId="22" fillId="0" borderId="40" xfId="0" applyNumberFormat="1" applyFont="1" applyBorder="1" applyAlignment="1" applyProtection="1">
      <alignment horizontal="center" vertical="center"/>
      <protection hidden="1"/>
    </xf>
    <xf numFmtId="166" fontId="24" fillId="0" borderId="4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rgb="FFFFFFFF"/>
      </font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16</xdr:row>
      <xdr:rowOff>85725</xdr:rowOff>
    </xdr:from>
    <xdr:to>
      <xdr:col>9</xdr:col>
      <xdr:colOff>581025</xdr:colOff>
      <xdr:row>24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2165" t="43144" r="25303" b="35116"/>
        <a:stretch>
          <a:fillRect/>
        </a:stretch>
      </xdr:blipFill>
      <xdr:spPr>
        <a:xfrm rot="16200000">
          <a:off x="7724775" y="3133725"/>
          <a:ext cx="4095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13</xdr:row>
      <xdr:rowOff>133350</xdr:rowOff>
    </xdr:from>
    <xdr:to>
      <xdr:col>10</xdr:col>
      <xdr:colOff>581025</xdr:colOff>
      <xdr:row>25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16601" t="63491" r="9266" b="17459"/>
        <a:stretch>
          <a:fillRect/>
        </a:stretch>
      </xdr:blipFill>
      <xdr:spPr>
        <a:xfrm rot="16200000">
          <a:off x="8553450" y="2609850"/>
          <a:ext cx="40957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L45"/>
  <sheetViews>
    <sheetView showGridLines="0" tabSelected="1" zoomScale="85" zoomScaleNormal="85" workbookViewId="0" topLeftCell="A5">
      <selection activeCell="G8" sqref="G8"/>
    </sheetView>
  </sheetViews>
  <sheetFormatPr defaultColWidth="11.421875" defaultRowHeight="15" customHeight="1"/>
  <cols>
    <col min="1" max="2" width="11.421875" style="9" customWidth="1"/>
    <col min="3" max="3" width="51.7109375" style="7" customWidth="1"/>
    <col min="4" max="4" width="11.421875" style="8" customWidth="1"/>
    <col min="5" max="5" width="12.28125" style="9" hidden="1" customWidth="1"/>
    <col min="6" max="6" width="0.9921875" style="9" customWidth="1"/>
    <col min="7" max="7" width="10.28125" style="9" customWidth="1"/>
    <col min="8" max="8" width="12.140625" style="9" bestFit="1" customWidth="1"/>
    <col min="9" max="9" width="3.8515625" style="9" customWidth="1"/>
    <col min="10" max="10" width="12.421875" style="9" customWidth="1"/>
    <col min="11" max="11" width="13.140625" style="9" customWidth="1"/>
    <col min="12" max="12" width="6.00390625" style="9" customWidth="1"/>
    <col min="13" max="16384" width="11.421875" style="9" customWidth="1"/>
  </cols>
  <sheetData>
    <row r="5" ht="15" customHeight="1" thickBot="1"/>
    <row r="6" spans="3:11" ht="15" customHeight="1">
      <c r="C6" s="10" t="s">
        <v>0</v>
      </c>
      <c r="D6" s="11" t="s">
        <v>1</v>
      </c>
      <c r="E6" s="12" t="s">
        <v>2</v>
      </c>
      <c r="G6" s="13" t="s">
        <v>2</v>
      </c>
      <c r="H6" s="14" t="s">
        <v>3</v>
      </c>
      <c r="I6" s="15" t="s">
        <v>4</v>
      </c>
      <c r="J6" s="16" t="s">
        <v>5</v>
      </c>
      <c r="K6" s="17"/>
    </row>
    <row r="7" spans="3:11" ht="15" customHeight="1" thickBot="1">
      <c r="C7" s="18"/>
      <c r="D7" s="19"/>
      <c r="E7" s="20" t="s">
        <v>6</v>
      </c>
      <c r="G7" s="21" t="s">
        <v>7</v>
      </c>
      <c r="H7" s="22" t="s">
        <v>8</v>
      </c>
      <c r="I7" s="23"/>
      <c r="J7" s="24" t="s">
        <v>9</v>
      </c>
      <c r="K7" s="25"/>
    </row>
    <row r="8" spans="3:11" ht="15" customHeight="1">
      <c r="C8" s="26" t="s">
        <v>10</v>
      </c>
      <c r="D8" s="27">
        <v>0.85</v>
      </c>
      <c r="E8" s="28">
        <f aca="true" t="shared" si="0" ref="E8:E32">1/D8</f>
        <v>1.1764705882352942</v>
      </c>
      <c r="G8" s="1"/>
      <c r="H8" s="2">
        <f aca="true" t="shared" si="1" ref="H8:H32">G8*D8</f>
        <v>0</v>
      </c>
      <c r="I8" s="29">
        <v>60</v>
      </c>
      <c r="J8" s="4">
        <f aca="true" t="shared" si="2" ref="J8:J32">H8^0.5*I8</f>
        <v>0</v>
      </c>
      <c r="K8" s="5">
        <f aca="true" t="shared" si="3" ref="K8:K16">0.75*J8</f>
        <v>0</v>
      </c>
    </row>
    <row r="9" spans="3:12" ht="15" customHeight="1">
      <c r="C9" s="30" t="s">
        <v>11</v>
      </c>
      <c r="D9" s="31">
        <v>0.7</v>
      </c>
      <c r="E9" s="32">
        <f t="shared" si="0"/>
        <v>1.4285714285714286</v>
      </c>
      <c r="G9" s="1"/>
      <c r="H9" s="2">
        <f t="shared" si="1"/>
        <v>0</v>
      </c>
      <c r="I9" s="29">
        <v>60</v>
      </c>
      <c r="J9" s="4">
        <f t="shared" si="2"/>
        <v>0</v>
      </c>
      <c r="K9" s="5">
        <f t="shared" si="3"/>
        <v>0</v>
      </c>
      <c r="L9" s="33"/>
    </row>
    <row r="10" spans="3:11" ht="15" customHeight="1">
      <c r="C10" s="30" t="s">
        <v>12</v>
      </c>
      <c r="D10" s="31">
        <v>0.35</v>
      </c>
      <c r="E10" s="32">
        <f t="shared" si="0"/>
        <v>2.857142857142857</v>
      </c>
      <c r="G10" s="1"/>
      <c r="H10" s="2">
        <f t="shared" si="1"/>
        <v>0</v>
      </c>
      <c r="I10" s="29">
        <v>50</v>
      </c>
      <c r="J10" s="4">
        <f t="shared" si="2"/>
        <v>0</v>
      </c>
      <c r="K10" s="5">
        <f t="shared" si="3"/>
        <v>0</v>
      </c>
    </row>
    <row r="11" spans="3:11" ht="15" customHeight="1" thickBot="1">
      <c r="C11" s="34" t="s">
        <v>13</v>
      </c>
      <c r="D11" s="35">
        <v>1</v>
      </c>
      <c r="E11" s="36">
        <f t="shared" si="0"/>
        <v>1</v>
      </c>
      <c r="G11" s="1"/>
      <c r="H11" s="2">
        <f t="shared" si="1"/>
        <v>0</v>
      </c>
      <c r="I11" s="29">
        <v>60</v>
      </c>
      <c r="J11" s="4">
        <f t="shared" si="2"/>
        <v>0</v>
      </c>
      <c r="K11" s="5">
        <f t="shared" si="3"/>
        <v>0</v>
      </c>
    </row>
    <row r="12" spans="3:11" ht="15" customHeight="1">
      <c r="C12" s="26" t="s">
        <v>37</v>
      </c>
      <c r="D12" s="27">
        <v>0.15</v>
      </c>
      <c r="E12" s="28">
        <f t="shared" si="0"/>
        <v>6.666666666666667</v>
      </c>
      <c r="G12" s="1"/>
      <c r="H12" s="2">
        <f t="shared" si="1"/>
        <v>0</v>
      </c>
      <c r="I12" s="29">
        <v>45</v>
      </c>
      <c r="J12" s="4">
        <f t="shared" si="2"/>
        <v>0</v>
      </c>
      <c r="K12" s="5">
        <f t="shared" si="3"/>
        <v>0</v>
      </c>
    </row>
    <row r="13" spans="3:11" ht="15" customHeight="1" thickBot="1">
      <c r="C13" s="37" t="s">
        <v>14</v>
      </c>
      <c r="D13" s="35">
        <v>0.05</v>
      </c>
      <c r="E13" s="36">
        <f t="shared" si="0"/>
        <v>20</v>
      </c>
      <c r="G13" s="1"/>
      <c r="H13" s="2">
        <f t="shared" si="1"/>
        <v>0</v>
      </c>
      <c r="I13" s="29">
        <v>30</v>
      </c>
      <c r="J13" s="4">
        <f t="shared" si="2"/>
        <v>0</v>
      </c>
      <c r="K13" s="5">
        <f t="shared" si="3"/>
        <v>0</v>
      </c>
    </row>
    <row r="14" spans="3:11" ht="15" customHeight="1">
      <c r="C14" s="26" t="s">
        <v>35</v>
      </c>
      <c r="D14" s="27">
        <v>0.15</v>
      </c>
      <c r="E14" s="28">
        <f t="shared" si="0"/>
        <v>6.666666666666667</v>
      </c>
      <c r="G14" s="1"/>
      <c r="H14" s="2">
        <f t="shared" si="1"/>
        <v>0</v>
      </c>
      <c r="I14" s="29">
        <v>45</v>
      </c>
      <c r="J14" s="4">
        <f t="shared" si="2"/>
        <v>0</v>
      </c>
      <c r="K14" s="5">
        <f t="shared" si="3"/>
        <v>0</v>
      </c>
    </row>
    <row r="15" spans="3:11" ht="15" customHeight="1" thickBot="1">
      <c r="C15" s="37" t="s">
        <v>15</v>
      </c>
      <c r="D15" s="35">
        <v>0.05</v>
      </c>
      <c r="E15" s="36">
        <f t="shared" si="0"/>
        <v>20</v>
      </c>
      <c r="G15" s="1"/>
      <c r="H15" s="2">
        <f t="shared" si="1"/>
        <v>0</v>
      </c>
      <c r="I15" s="29">
        <v>30</v>
      </c>
      <c r="J15" s="4">
        <f t="shared" si="2"/>
        <v>0</v>
      </c>
      <c r="K15" s="5">
        <f t="shared" si="3"/>
        <v>0</v>
      </c>
    </row>
    <row r="16" spans="3:11" ht="15" customHeight="1">
      <c r="C16" s="26" t="s">
        <v>36</v>
      </c>
      <c r="D16" s="27">
        <v>0.2</v>
      </c>
      <c r="E16" s="28">
        <f t="shared" si="0"/>
        <v>5</v>
      </c>
      <c r="G16" s="1"/>
      <c r="H16" s="2">
        <f t="shared" si="1"/>
        <v>0</v>
      </c>
      <c r="I16" s="29">
        <v>100</v>
      </c>
      <c r="J16" s="4">
        <f t="shared" si="2"/>
        <v>0</v>
      </c>
      <c r="K16" s="5">
        <f t="shared" si="3"/>
        <v>0</v>
      </c>
    </row>
    <row r="17" spans="3:11" ht="15" customHeight="1">
      <c r="C17" s="38" t="s">
        <v>16</v>
      </c>
      <c r="D17" s="31">
        <v>0.02</v>
      </c>
      <c r="E17" s="32">
        <f t="shared" si="0"/>
        <v>50</v>
      </c>
      <c r="G17" s="1"/>
      <c r="H17" s="2">
        <f t="shared" si="1"/>
        <v>0</v>
      </c>
      <c r="I17" s="29">
        <v>50</v>
      </c>
      <c r="J17" s="4">
        <f t="shared" si="2"/>
        <v>0</v>
      </c>
      <c r="K17" s="5"/>
    </row>
    <row r="18" spans="3:11" ht="15" customHeight="1">
      <c r="C18" s="38" t="s">
        <v>17</v>
      </c>
      <c r="D18" s="31">
        <v>0.1</v>
      </c>
      <c r="E18" s="32">
        <f t="shared" si="0"/>
        <v>10</v>
      </c>
      <c r="G18" s="1"/>
      <c r="H18" s="2">
        <f t="shared" si="1"/>
        <v>0</v>
      </c>
      <c r="I18" s="29">
        <v>80</v>
      </c>
      <c r="J18" s="4">
        <f t="shared" si="2"/>
        <v>0</v>
      </c>
      <c r="K18" s="5">
        <f aca="true" t="shared" si="4" ref="K18:K32">0.75*J18</f>
        <v>0</v>
      </c>
    </row>
    <row r="19" spans="3:11" ht="15" customHeight="1" thickBot="1">
      <c r="C19" s="37" t="s">
        <v>18</v>
      </c>
      <c r="D19" s="35">
        <v>0.15</v>
      </c>
      <c r="E19" s="36">
        <f t="shared" si="0"/>
        <v>6.666666666666667</v>
      </c>
      <c r="G19" s="1"/>
      <c r="H19" s="2">
        <f t="shared" si="1"/>
        <v>0</v>
      </c>
      <c r="I19" s="29">
        <v>100</v>
      </c>
      <c r="J19" s="4">
        <f t="shared" si="2"/>
        <v>0</v>
      </c>
      <c r="K19" s="5">
        <f t="shared" si="4"/>
        <v>0</v>
      </c>
    </row>
    <row r="20" spans="3:11" ht="15" customHeight="1">
      <c r="C20" s="39" t="s">
        <v>19</v>
      </c>
      <c r="D20" s="27">
        <v>1</v>
      </c>
      <c r="E20" s="28">
        <f t="shared" si="0"/>
        <v>1</v>
      </c>
      <c r="G20" s="1"/>
      <c r="H20" s="2">
        <f t="shared" si="1"/>
        <v>0</v>
      </c>
      <c r="I20" s="29">
        <v>50</v>
      </c>
      <c r="J20" s="4">
        <f t="shared" si="2"/>
        <v>0</v>
      </c>
      <c r="K20" s="5">
        <f t="shared" si="4"/>
        <v>0</v>
      </c>
    </row>
    <row r="21" spans="3:11" ht="15" customHeight="1">
      <c r="C21" s="40" t="s">
        <v>20</v>
      </c>
      <c r="D21" s="31">
        <v>0.2</v>
      </c>
      <c r="E21" s="32">
        <f t="shared" si="0"/>
        <v>5</v>
      </c>
      <c r="G21" s="1"/>
      <c r="H21" s="2">
        <f t="shared" si="1"/>
        <v>0</v>
      </c>
      <c r="I21" s="29">
        <v>40</v>
      </c>
      <c r="J21" s="4">
        <f t="shared" si="2"/>
        <v>0</v>
      </c>
      <c r="K21" s="5">
        <f t="shared" si="4"/>
        <v>0</v>
      </c>
    </row>
    <row r="22" spans="3:11" ht="15" customHeight="1" thickBot="1">
      <c r="C22" s="41" t="s">
        <v>21</v>
      </c>
      <c r="D22" s="35">
        <v>0.5</v>
      </c>
      <c r="E22" s="36">
        <f t="shared" si="0"/>
        <v>2</v>
      </c>
      <c r="G22" s="1"/>
      <c r="H22" s="2">
        <f t="shared" si="1"/>
        <v>0</v>
      </c>
      <c r="I22" s="29">
        <v>40</v>
      </c>
      <c r="J22" s="4">
        <f t="shared" si="2"/>
        <v>0</v>
      </c>
      <c r="K22" s="5">
        <f t="shared" si="4"/>
        <v>0</v>
      </c>
    </row>
    <row r="23" spans="3:11" ht="15" customHeight="1" thickBot="1">
      <c r="C23" s="42" t="s">
        <v>22</v>
      </c>
      <c r="D23" s="43">
        <v>1</v>
      </c>
      <c r="E23" s="44">
        <f t="shared" si="0"/>
        <v>1</v>
      </c>
      <c r="G23" s="1"/>
      <c r="H23" s="2">
        <f t="shared" si="1"/>
        <v>0</v>
      </c>
      <c r="I23" s="29">
        <v>50</v>
      </c>
      <c r="J23" s="4">
        <f t="shared" si="2"/>
        <v>0</v>
      </c>
      <c r="K23" s="5">
        <f t="shared" si="4"/>
        <v>0</v>
      </c>
    </row>
    <row r="24" spans="3:11" ht="15" customHeight="1">
      <c r="C24" s="45" t="s">
        <v>39</v>
      </c>
      <c r="D24" s="27">
        <v>0.01</v>
      </c>
      <c r="E24" s="28">
        <f t="shared" si="0"/>
        <v>100</v>
      </c>
      <c r="G24" s="1"/>
      <c r="H24" s="2">
        <f t="shared" si="1"/>
        <v>0</v>
      </c>
      <c r="I24" s="29">
        <v>45</v>
      </c>
      <c r="J24" s="4">
        <f t="shared" si="2"/>
        <v>0</v>
      </c>
      <c r="K24" s="5">
        <f t="shared" si="4"/>
        <v>0</v>
      </c>
    </row>
    <row r="25" spans="3:11" ht="15" customHeight="1">
      <c r="C25" s="46" t="s">
        <v>23</v>
      </c>
      <c r="D25" s="31">
        <v>0.005</v>
      </c>
      <c r="E25" s="32">
        <f t="shared" si="0"/>
        <v>200</v>
      </c>
      <c r="G25" s="1"/>
      <c r="H25" s="2">
        <f t="shared" si="1"/>
        <v>0</v>
      </c>
      <c r="I25" s="29">
        <v>40</v>
      </c>
      <c r="J25" s="4">
        <f t="shared" si="2"/>
        <v>0</v>
      </c>
      <c r="K25" s="5">
        <f t="shared" si="4"/>
        <v>0</v>
      </c>
    </row>
    <row r="26" spans="3:11" ht="15" customHeight="1">
      <c r="C26" s="46" t="s">
        <v>24</v>
      </c>
      <c r="D26" s="31">
        <v>0.025</v>
      </c>
      <c r="E26" s="32">
        <f t="shared" si="0"/>
        <v>40</v>
      </c>
      <c r="G26" s="1"/>
      <c r="H26" s="2">
        <f t="shared" si="1"/>
        <v>0</v>
      </c>
      <c r="I26" s="29">
        <v>40</v>
      </c>
      <c r="J26" s="4">
        <f t="shared" si="2"/>
        <v>0</v>
      </c>
      <c r="K26" s="5">
        <f t="shared" si="4"/>
        <v>0</v>
      </c>
    </row>
    <row r="27" spans="3:11" ht="15" customHeight="1">
      <c r="C27" s="46" t="s">
        <v>25</v>
      </c>
      <c r="D27" s="31">
        <v>0.008</v>
      </c>
      <c r="E27" s="32">
        <f t="shared" si="0"/>
        <v>125</v>
      </c>
      <c r="G27" s="1"/>
      <c r="H27" s="2">
        <f t="shared" si="1"/>
        <v>0</v>
      </c>
      <c r="I27" s="29">
        <v>40</v>
      </c>
      <c r="J27" s="4">
        <f t="shared" si="2"/>
        <v>0</v>
      </c>
      <c r="K27" s="5">
        <f t="shared" si="4"/>
        <v>0</v>
      </c>
    </row>
    <row r="28" spans="3:11" ht="15" customHeight="1">
      <c r="C28" s="46" t="s">
        <v>26</v>
      </c>
      <c r="D28" s="31">
        <v>0.12</v>
      </c>
      <c r="E28" s="32">
        <f t="shared" si="0"/>
        <v>8.333333333333334</v>
      </c>
      <c r="G28" s="1"/>
      <c r="H28" s="2">
        <f t="shared" si="1"/>
        <v>0</v>
      </c>
      <c r="I28" s="29">
        <v>50</v>
      </c>
      <c r="J28" s="4">
        <f t="shared" si="2"/>
        <v>0</v>
      </c>
      <c r="K28" s="5">
        <f t="shared" si="4"/>
        <v>0</v>
      </c>
    </row>
    <row r="29" spans="3:11" ht="15" customHeight="1" thickBot="1">
      <c r="C29" s="47" t="s">
        <v>27</v>
      </c>
      <c r="D29" s="35">
        <v>0.03</v>
      </c>
      <c r="E29" s="36">
        <f t="shared" si="0"/>
        <v>33.333333333333336</v>
      </c>
      <c r="G29" s="1"/>
      <c r="H29" s="2">
        <f t="shared" si="1"/>
        <v>0</v>
      </c>
      <c r="I29" s="29">
        <v>40</v>
      </c>
      <c r="J29" s="4">
        <f t="shared" si="2"/>
        <v>0</v>
      </c>
      <c r="K29" s="5">
        <f t="shared" si="4"/>
        <v>0</v>
      </c>
    </row>
    <row r="30" spans="3:12" ht="15" customHeight="1">
      <c r="C30" s="45" t="s">
        <v>28</v>
      </c>
      <c r="D30" s="27">
        <v>0.01</v>
      </c>
      <c r="E30" s="28">
        <f t="shared" si="0"/>
        <v>100</v>
      </c>
      <c r="G30" s="1"/>
      <c r="H30" s="2">
        <f t="shared" si="1"/>
        <v>0</v>
      </c>
      <c r="I30" s="29">
        <v>30</v>
      </c>
      <c r="J30" s="4">
        <f t="shared" si="2"/>
        <v>0</v>
      </c>
      <c r="K30" s="5">
        <f t="shared" si="4"/>
        <v>0</v>
      </c>
      <c r="L30" s="33"/>
    </row>
    <row r="31" spans="3:11" ht="15" customHeight="1" thickBot="1">
      <c r="C31" s="48" t="s">
        <v>38</v>
      </c>
      <c r="D31" s="35">
        <v>0.15</v>
      </c>
      <c r="E31" s="36">
        <f t="shared" si="0"/>
        <v>6.666666666666667</v>
      </c>
      <c r="G31" s="1"/>
      <c r="H31" s="2">
        <f t="shared" si="1"/>
        <v>0</v>
      </c>
      <c r="I31" s="29">
        <v>80</v>
      </c>
      <c r="J31" s="4">
        <f t="shared" si="2"/>
        <v>0</v>
      </c>
      <c r="K31" s="5">
        <f t="shared" si="4"/>
        <v>0</v>
      </c>
    </row>
    <row r="32" spans="3:11" ht="15" customHeight="1" thickBot="1">
      <c r="C32" s="49" t="s">
        <v>29</v>
      </c>
      <c r="D32" s="50">
        <v>0.005</v>
      </c>
      <c r="E32" s="51">
        <f t="shared" si="0"/>
        <v>200</v>
      </c>
      <c r="G32" s="1"/>
      <c r="H32" s="3">
        <f t="shared" si="1"/>
        <v>0</v>
      </c>
      <c r="I32" s="52">
        <v>45</v>
      </c>
      <c r="J32" s="4">
        <f t="shared" si="2"/>
        <v>0</v>
      </c>
      <c r="K32" s="6">
        <f t="shared" si="4"/>
        <v>0</v>
      </c>
    </row>
    <row r="33" spans="4:11" ht="18" customHeight="1" thickBot="1">
      <c r="D33" s="53"/>
      <c r="E33" s="53"/>
      <c r="H33" s="57">
        <f>SUM(H8:H32)</f>
        <v>0</v>
      </c>
      <c r="J33" s="56">
        <f>SUM(J8:J32)</f>
        <v>0</v>
      </c>
      <c r="K33" s="56">
        <f>SUM(K8:K32)</f>
        <v>0</v>
      </c>
    </row>
    <row r="34" spans="4:11" ht="15" customHeight="1">
      <c r="D34" s="53"/>
      <c r="E34" s="53"/>
      <c r="J34" s="54" t="s">
        <v>30</v>
      </c>
      <c r="K34" s="54" t="s">
        <v>31</v>
      </c>
    </row>
    <row r="35" spans="4:11" ht="15" customHeight="1">
      <c r="D35" s="53"/>
      <c r="E35" s="53"/>
      <c r="J35" s="54" t="s">
        <v>32</v>
      </c>
      <c r="K35" s="54" t="s">
        <v>33</v>
      </c>
    </row>
    <row r="36" spans="3:11" ht="15" customHeight="1">
      <c r="C36" s="58" t="s">
        <v>40</v>
      </c>
      <c r="J36" s="55" t="s">
        <v>34</v>
      </c>
      <c r="K36" s="55"/>
    </row>
    <row r="44" ht="15" customHeight="1">
      <c r="F44" s="9">
        <v>1000</v>
      </c>
    </row>
    <row r="45" ht="15" customHeight="1">
      <c r="F45" s="9">
        <f>0.5*F44^0.5</f>
        <v>15.811388300841896</v>
      </c>
    </row>
  </sheetData>
  <sheetProtection password="DA62" sheet="1"/>
  <mergeCells count="5">
    <mergeCell ref="C6:C7"/>
    <mergeCell ref="D6:D7"/>
    <mergeCell ref="J6:K6"/>
    <mergeCell ref="J7:K7"/>
    <mergeCell ref="I6:I7"/>
  </mergeCells>
  <conditionalFormatting sqref="H8:H32 K32">
    <cfRule type="expression" priority="1" dxfId="0" stopIfTrue="1">
      <formula>H8&lt;=0</formula>
    </cfRule>
  </conditionalFormatting>
  <conditionalFormatting sqref="J8:J32 K8:K31">
    <cfRule type="expression" priority="2" dxfId="0" stopIfTrue="1">
      <formula>J8&lt;=0</formula>
    </cfRule>
    <cfRule type="expression" priority="3" dxfId="1" stopIfTrue="1">
      <formula>J8&gt;0</formula>
    </cfRule>
  </conditionalFormatting>
  <printOptions/>
  <pageMargins left="0.75" right="0.75" top="1" bottom="1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estudio</dc:creator>
  <cp:keywords/>
  <dc:description/>
  <cp:lastModifiedBy>estudio</cp:lastModifiedBy>
  <dcterms:created xsi:type="dcterms:W3CDTF">2009-08-26T09:22:41Z</dcterms:created>
  <dcterms:modified xsi:type="dcterms:W3CDTF">2009-08-26T09:45:35Z</dcterms:modified>
  <cp:category/>
  <cp:version/>
  <cp:contentType/>
  <cp:contentStatus/>
</cp:coreProperties>
</file>